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eister\Downloads\"/>
    </mc:Choice>
  </mc:AlternateContent>
  <xr:revisionPtr revIDLastSave="0" documentId="8_{F237E875-682D-439E-A766-E2F24BA90DE3}" xr6:coauthVersionLast="47" xr6:coauthVersionMax="47" xr10:uidLastSave="{00000000-0000-0000-0000-000000000000}"/>
  <workbookProtection workbookAlgorithmName="SHA-512" workbookHashValue="rve6QW658UeiUR25PkbdWzUIJBUHEqdExCstlcWa86i/SAUbAS3mRIhxbOC5OWPifyYev9Yv/lj0FfOEjaaIIQ==" workbookSaltValue="j6q9BXHleM3DVPoWiO49AA==" workbookSpinCount="100000" lockStructure="1"/>
  <bookViews>
    <workbookView xWindow="-26145" yWindow="2385" windowWidth="25950" windowHeight="12645" activeTab="2" xr2:uid="{1B3ECE9A-453B-45DD-9A2D-520D70700D49}"/>
  </bookViews>
  <sheets>
    <sheet name="Abwasser" sheetId="1" r:id="rId1"/>
    <sheet name="Kanalbenützung" sheetId="4" r:id="rId2"/>
    <sheet name="Wasseranschluss" sheetId="5" r:id="rId3"/>
    <sheet name="Tarifliste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E7" i="4"/>
  <c r="D3" i="5" l="1"/>
  <c r="C7" i="5" s="1"/>
  <c r="D4" i="1" l="1"/>
  <c r="D5" i="1"/>
  <c r="D3" i="1"/>
  <c r="D6" i="1" l="1"/>
  <c r="D7" i="1"/>
  <c r="B7" i="1" l="1"/>
</calcChain>
</file>

<file path=xl/sharedStrings.xml><?xml version="1.0" encoding="utf-8"?>
<sst xmlns="http://schemas.openxmlformats.org/spreadsheetml/2006/main" count="79" uniqueCount="59">
  <si>
    <t>Wohnhaus</t>
  </si>
  <si>
    <t>Garage</t>
  </si>
  <si>
    <t>KG/UG</t>
  </si>
  <si>
    <t>EG</t>
  </si>
  <si>
    <t>1.OG</t>
  </si>
  <si>
    <t>2.OG</t>
  </si>
  <si>
    <t>Wohnhaus KG, EG, OG</t>
  </si>
  <si>
    <t>Sonstige Gebäude</t>
  </si>
  <si>
    <t>Gemeinde</t>
  </si>
  <si>
    <t>Allhartsberg</t>
  </si>
  <si>
    <t>Ardagger</t>
  </si>
  <si>
    <t>Aschbach</t>
  </si>
  <si>
    <t>Behamberg</t>
  </si>
  <si>
    <t>Biberbach Nord</t>
  </si>
  <si>
    <t>Biberbach Süd</t>
  </si>
  <si>
    <t>Ennsdorf</t>
  </si>
  <si>
    <t>Euratsfeld</t>
  </si>
  <si>
    <t>Ferschnitz</t>
  </si>
  <si>
    <t>Hollenstein an der Ybbs</t>
  </si>
  <si>
    <t>Kematen an der Ybbs</t>
  </si>
  <si>
    <t>Neuhofen an der Ybbs</t>
  </si>
  <si>
    <r>
      <t xml:space="preserve">Neustadl an der Donau, </t>
    </r>
    <r>
      <rPr>
        <sz val="10"/>
        <rFont val="Arial"/>
        <family val="2"/>
      </rPr>
      <t>Freienstein</t>
    </r>
  </si>
  <si>
    <r>
      <t xml:space="preserve">Neustadl an der Donau, </t>
    </r>
    <r>
      <rPr>
        <sz val="10"/>
        <rFont val="Arial"/>
        <family val="2"/>
      </rPr>
      <t xml:space="preserve">Hössgang </t>
    </r>
  </si>
  <si>
    <r>
      <t xml:space="preserve">Neustadl an der Donau, </t>
    </r>
    <r>
      <rPr>
        <sz val="10"/>
        <rFont val="Arial"/>
        <family val="2"/>
      </rPr>
      <t xml:space="preserve">Markt </t>
    </r>
  </si>
  <si>
    <r>
      <t>Neustadl an der Donau,</t>
    </r>
    <r>
      <rPr>
        <sz val="10"/>
        <rFont val="Arial"/>
        <family val="2"/>
      </rPr>
      <t xml:space="preserve"> Unterholz</t>
    </r>
  </si>
  <si>
    <t>Oed-Öhling</t>
  </si>
  <si>
    <t>Opponitz</t>
  </si>
  <si>
    <t>St. Georgen am Ybbsfelde</t>
  </si>
  <si>
    <t>St. Pantaleon an der Erla</t>
  </si>
  <si>
    <r>
      <t xml:space="preserve">S. Peter in der Au, </t>
    </r>
    <r>
      <rPr>
        <sz val="10"/>
        <rFont val="Arial"/>
        <family val="2"/>
      </rPr>
      <t>Sulzbach/Kleinr.</t>
    </r>
  </si>
  <si>
    <t>St. Peter in der Au</t>
  </si>
  <si>
    <t>Strengberg</t>
  </si>
  <si>
    <t>Steitenstetten</t>
  </si>
  <si>
    <t>Sonntagberg</t>
  </si>
  <si>
    <t>Viehdorf</t>
  </si>
  <si>
    <t>Wallsee</t>
  </si>
  <si>
    <t>Weistrach</t>
  </si>
  <si>
    <t>Winklarn</t>
  </si>
  <si>
    <t>Wolfsbach</t>
  </si>
  <si>
    <t>Zeilern</t>
  </si>
  <si>
    <t>Mischwasser</t>
  </si>
  <si>
    <t>Schmutzwasser</t>
  </si>
  <si>
    <t>Regenwasser</t>
  </si>
  <si>
    <t>Kanalbenützung</t>
  </si>
  <si>
    <t>Wasseranschluss</t>
  </si>
  <si>
    <t xml:space="preserve">Verbaute Fläche </t>
  </si>
  <si>
    <t>Angeschl. Geschosse</t>
  </si>
  <si>
    <t>Berechnungsfläche</t>
  </si>
  <si>
    <t>Bezeichnung</t>
  </si>
  <si>
    <t>Verbaute Fläche</t>
  </si>
  <si>
    <t>Kanalbenützung Kostenrechner</t>
  </si>
  <si>
    <t>Wasseranschluss Kostenrechner</t>
  </si>
  <si>
    <t>Anleitung: In die blau markierten Felder die jeweiligen Werte einsetzen</t>
  </si>
  <si>
    <t>Jährliche Kosten</t>
  </si>
  <si>
    <t>Einmalige Kosten</t>
  </si>
  <si>
    <t>Abwasser Kostenrechner</t>
  </si>
  <si>
    <t>Die errechneten Kosten sind grobe Schätzwerte und können vom tatsächlichen Wert abweichen</t>
  </si>
  <si>
    <t>Ertl</t>
  </si>
  <si>
    <t>St. Georgen am Reith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</si>
</sst>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0.00&quot;m²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8A288F"/>
      <name val="Calibri"/>
      <family val="2"/>
      <scheme val="minor"/>
    </font>
    <font>
      <sz val="11"/>
      <color rgb="FF8A288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7CA18"/>
        <bgColor indexed="64"/>
      </patternFill>
    </fill>
    <fill>
      <patternFill patternType="solid">
        <fgColor rgb="FFB9DF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 indent="1"/>
    </xf>
    <xf numFmtId="164" fontId="0" fillId="0" borderId="0" xfId="1" applyFont="1"/>
    <xf numFmtId="0" fontId="5" fillId="2" borderId="0" xfId="0" applyFont="1" applyFill="1" applyAlignment="1">
      <alignment horizontal="left"/>
    </xf>
    <xf numFmtId="164" fontId="7" fillId="2" borderId="0" xfId="1" applyFont="1" applyFill="1" applyAlignment="1">
      <alignment horizontal="right"/>
    </xf>
    <xf numFmtId="0" fontId="5" fillId="2" borderId="0" xfId="0" applyFont="1" applyFill="1"/>
    <xf numFmtId="0" fontId="8" fillId="3" borderId="0" xfId="1" applyNumberFormat="1" applyFont="1" applyFill="1"/>
    <xf numFmtId="165" fontId="8" fillId="3" borderId="0" xfId="1" applyNumberFormat="1" applyFont="1" applyFill="1"/>
    <xf numFmtId="0" fontId="6" fillId="2" borderId="0" xfId="0" applyFont="1" applyFill="1"/>
    <xf numFmtId="165" fontId="0" fillId="2" borderId="0" xfId="0" applyNumberFormat="1" applyFill="1" applyAlignment="1">
      <alignment horizontal="right"/>
    </xf>
    <xf numFmtId="0" fontId="5" fillId="2" borderId="1" xfId="0" applyFont="1" applyFill="1" applyBorder="1"/>
    <xf numFmtId="165" fontId="8" fillId="3" borderId="1" xfId="1" applyNumberFormat="1" applyFont="1" applyFill="1" applyBorder="1"/>
    <xf numFmtId="165" fontId="0" fillId="2" borderId="1" xfId="0" applyNumberForma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8" fillId="3" borderId="1" xfId="1" applyNumberFormat="1" applyFont="1" applyFill="1" applyBorder="1"/>
    <xf numFmtId="164" fontId="0" fillId="4" borderId="0" xfId="1" applyFont="1" applyFill="1"/>
    <xf numFmtId="164" fontId="0" fillId="5" borderId="0" xfId="1" applyFont="1" applyFill="1"/>
    <xf numFmtId="0" fontId="0" fillId="5" borderId="0" xfId="0" applyFill="1"/>
    <xf numFmtId="164" fontId="0" fillId="0" borderId="0" xfId="0" applyNumberFormat="1"/>
    <xf numFmtId="0" fontId="5" fillId="2" borderId="0" xfId="0" applyFont="1" applyFill="1" applyAlignment="1">
      <alignment horizontal="center"/>
    </xf>
    <xf numFmtId="164" fontId="8" fillId="3" borderId="2" xfId="1" applyFont="1" applyFill="1" applyBorder="1" applyAlignment="1">
      <alignment horizontal="right"/>
    </xf>
    <xf numFmtId="164" fontId="7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A7CA18"/>
      <color rgb="FF8A288F"/>
      <color rgb="FFB9D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123825</xdr:rowOff>
    </xdr:from>
    <xdr:to>
      <xdr:col>5</xdr:col>
      <xdr:colOff>328552</xdr:colOff>
      <xdr:row>7</xdr:row>
      <xdr:rowOff>9525</xdr:rowOff>
    </xdr:to>
    <xdr:pic>
      <xdr:nvPicPr>
        <xdr:cNvPr id="2" name="Grafik 1" descr="gda.gv.at @ Gemeindeserver">
          <a:extLst>
            <a:ext uri="{FF2B5EF4-FFF2-40B4-BE49-F238E27FC236}">
              <a16:creationId xmlns:a16="http://schemas.microsoft.com/office/drawing/2014/main" id="{570ECC4B-BD0B-5475-60A8-DF245C549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23825"/>
          <a:ext cx="1014352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57151</xdr:rowOff>
    </xdr:from>
    <xdr:to>
      <xdr:col>6</xdr:col>
      <xdr:colOff>400050</xdr:colOff>
      <xdr:row>7</xdr:row>
      <xdr:rowOff>6384</xdr:rowOff>
    </xdr:to>
    <xdr:pic>
      <xdr:nvPicPr>
        <xdr:cNvPr id="2" name="Grafik 1" descr="gda.gv.at @ Gemeindeserver">
          <a:extLst>
            <a:ext uri="{FF2B5EF4-FFF2-40B4-BE49-F238E27FC236}">
              <a16:creationId xmlns:a16="http://schemas.microsoft.com/office/drawing/2014/main" id="{E43DAD99-4E57-4129-8F28-012E72A15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57151"/>
          <a:ext cx="1066800" cy="1292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57151</xdr:rowOff>
    </xdr:from>
    <xdr:to>
      <xdr:col>5</xdr:col>
      <xdr:colOff>333538</xdr:colOff>
      <xdr:row>6</xdr:row>
      <xdr:rowOff>142876</xdr:rowOff>
    </xdr:to>
    <xdr:pic>
      <xdr:nvPicPr>
        <xdr:cNvPr id="2" name="Grafik 1" descr="gda.gv.at @ Gemeindeserver">
          <a:extLst>
            <a:ext uri="{FF2B5EF4-FFF2-40B4-BE49-F238E27FC236}">
              <a16:creationId xmlns:a16="http://schemas.microsoft.com/office/drawing/2014/main" id="{6CD5A5F9-A26F-409B-AEA6-C8F8124A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6" y="57151"/>
          <a:ext cx="990762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E9BA-328C-43AA-97D6-D952E33103EF}">
  <dimension ref="A1:D9"/>
  <sheetViews>
    <sheetView showGridLines="0" workbookViewId="0">
      <selection activeCell="B6" sqref="B6:C6"/>
    </sheetView>
  </sheetViews>
  <sheetFormatPr baseColWidth="10" defaultRowHeight="15" x14ac:dyDescent="0.25"/>
  <cols>
    <col min="1" max="1" width="20.140625" bestFit="1" customWidth="1"/>
    <col min="2" max="2" width="18.42578125" customWidth="1"/>
    <col min="3" max="3" width="22.28515625" customWidth="1"/>
    <col min="4" max="4" width="28.140625" hidden="1" customWidth="1"/>
  </cols>
  <sheetData>
    <row r="1" spans="1:4" x14ac:dyDescent="0.25">
      <c r="A1" s="21" t="s">
        <v>55</v>
      </c>
      <c r="B1" s="21"/>
      <c r="C1" s="21"/>
      <c r="D1" s="21"/>
    </row>
    <row r="2" spans="1:4" x14ac:dyDescent="0.25">
      <c r="A2" s="7" t="s">
        <v>48</v>
      </c>
      <c r="B2" s="7" t="s">
        <v>45</v>
      </c>
      <c r="C2" s="7" t="s">
        <v>46</v>
      </c>
      <c r="D2" s="7" t="s">
        <v>47</v>
      </c>
    </row>
    <row r="3" spans="1:4" x14ac:dyDescent="0.25">
      <c r="A3" s="5" t="s">
        <v>0</v>
      </c>
      <c r="B3" s="9">
        <v>0</v>
      </c>
      <c r="C3" s="8">
        <v>0</v>
      </c>
      <c r="D3" s="11">
        <f>SUM(B3/2*(C3+1))</f>
        <v>0</v>
      </c>
    </row>
    <row r="4" spans="1:4" x14ac:dyDescent="0.25">
      <c r="A4" s="5" t="s">
        <v>7</v>
      </c>
      <c r="B4" s="9">
        <v>0</v>
      </c>
      <c r="C4" s="8">
        <v>0</v>
      </c>
      <c r="D4" s="11">
        <f>SUM(B4/2*(C4+1))</f>
        <v>0</v>
      </c>
    </row>
    <row r="5" spans="1:4" ht="15.75" thickBot="1" x14ac:dyDescent="0.3">
      <c r="A5" s="15" t="s">
        <v>1</v>
      </c>
      <c r="B5" s="13">
        <v>0</v>
      </c>
      <c r="C5" s="16">
        <v>0</v>
      </c>
      <c r="D5" s="14">
        <f>SUM(B5/2*(C5+1))</f>
        <v>0</v>
      </c>
    </row>
    <row r="6" spans="1:4" ht="15" customHeight="1" x14ac:dyDescent="0.25">
      <c r="A6" s="5" t="s">
        <v>8</v>
      </c>
      <c r="B6" s="22" t="s">
        <v>9</v>
      </c>
      <c r="C6" s="22"/>
      <c r="D6" s="20">
        <f>(SUM(D3:D5)+75)*1.1*VLOOKUP(Abwasser!B6,Tarifliste!A2:F34,2,FALSE)</f>
        <v>909.97499999999991</v>
      </c>
    </row>
    <row r="7" spans="1:4" x14ac:dyDescent="0.25">
      <c r="A7" s="10" t="s">
        <v>54</v>
      </c>
      <c r="B7" s="23">
        <f>IF(SUM(D3:D5)=0,0,IF(OR(D6=0,D7=0),D6+D7,IF(D6=D7,D6,IF(D6&lt;D7,TEXT(D6,"#.##0,00 €")&amp;" - "&amp;TEXT(D7,"#.##0,00 €"),TEXT(D7,"#.##0,00 €")&amp;" - "&amp;TEXT(D6,"#.##0,00 €")))))</f>
        <v>0</v>
      </c>
      <c r="C7" s="23"/>
      <c r="D7" s="20">
        <f>(SUM(D3:D5)+75)*1.1*VLOOKUP(Abwasser!B6,Tarifliste!A2:F35,3,FALSE)+(SUM(B3:B5)/2+75)*1.1*VLOOKUP(Abwasser!B6,Tarifliste!A2:F35,4,FALSE)</f>
        <v>0</v>
      </c>
    </row>
    <row r="8" spans="1:4" x14ac:dyDescent="0.25">
      <c r="A8" t="s">
        <v>52</v>
      </c>
    </row>
    <row r="9" spans="1:4" x14ac:dyDescent="0.25">
      <c r="A9" t="s">
        <v>56</v>
      </c>
    </row>
  </sheetData>
  <sheetProtection algorithmName="SHA-512" hashValue="xWik1/OmAqmI5WN7neV8rP8RwhT6Ntt1yCsElFeXxzduuVTFNojeHRU7p/z2SloIxoDYgqx4bAhnuUkUWByJjQ==" saltValue="Q9HcSnEyXEt+31XGITuy6w==" spinCount="100000" sheet="1" objects="1" scenarios="1"/>
  <protectedRanges>
    <protectedRange sqref="B6" name="Schmutzwasser 2"/>
    <protectedRange sqref="B3:C5" name="Schmutzwasser 1"/>
  </protectedRanges>
  <mergeCells count="3">
    <mergeCell ref="A1:D1"/>
    <mergeCell ref="B6:C6"/>
    <mergeCell ref="B7:C7"/>
  </mergeCells>
  <dataValidations count="2">
    <dataValidation type="whole" allowBlank="1" showInputMessage="1" showErrorMessage="1" sqref="B3:B5" xr:uid="{EBAFF305-D342-4222-B098-004A759D4D18}">
      <formula1>0</formula1>
      <formula2>999999</formula2>
    </dataValidation>
    <dataValidation type="whole" allowBlank="1" showInputMessage="1" showErrorMessage="1" sqref="C3:C5" xr:uid="{E9D4EA92-050A-46F5-9FE5-4AEC959315C5}">
      <formula1>0</formula1>
      <formula2>99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A34356-4F6E-470A-9B36-36A03B89335F}">
          <x14:formula1>
            <xm:f>Tarifliste!$A$2:$A$34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D04F-85E9-46B4-9084-B2CAB77D5599}">
  <dimension ref="A1:E9"/>
  <sheetViews>
    <sheetView showGridLines="0" workbookViewId="0">
      <selection activeCell="B6" sqref="B6:E6"/>
    </sheetView>
  </sheetViews>
  <sheetFormatPr baseColWidth="10" defaultRowHeight="15" x14ac:dyDescent="0.25"/>
  <cols>
    <col min="1" max="1" width="20.42578125" bestFit="1" customWidth="1"/>
    <col min="5" max="5" width="12.5703125" customWidth="1"/>
  </cols>
  <sheetData>
    <row r="1" spans="1:5" x14ac:dyDescent="0.25">
      <c r="A1" s="21" t="s">
        <v>50</v>
      </c>
      <c r="B1" s="21"/>
      <c r="C1" s="21"/>
      <c r="D1" s="21"/>
      <c r="E1" s="21"/>
    </row>
    <row r="2" spans="1:5" x14ac:dyDescent="0.25">
      <c r="A2" s="7" t="s">
        <v>48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 x14ac:dyDescent="0.25">
      <c r="A3" s="7" t="s">
        <v>6</v>
      </c>
      <c r="B3" s="9">
        <v>0</v>
      </c>
      <c r="C3" s="9">
        <v>0</v>
      </c>
      <c r="D3" s="9">
        <v>0</v>
      </c>
      <c r="E3" s="9">
        <v>0</v>
      </c>
    </row>
    <row r="4" spans="1:5" x14ac:dyDescent="0.25">
      <c r="A4" s="7" t="s">
        <v>7</v>
      </c>
      <c r="B4" s="9">
        <v>0</v>
      </c>
      <c r="C4" s="9">
        <v>0</v>
      </c>
      <c r="D4" s="9">
        <v>0</v>
      </c>
      <c r="E4" s="9">
        <v>0</v>
      </c>
    </row>
    <row r="5" spans="1:5" ht="15.75" thickBot="1" x14ac:dyDescent="0.3">
      <c r="A5" s="12" t="s">
        <v>1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7" t="s">
        <v>8</v>
      </c>
      <c r="B6" s="22" t="s">
        <v>9</v>
      </c>
      <c r="C6" s="22"/>
      <c r="D6" s="22"/>
      <c r="E6" s="22"/>
    </row>
    <row r="7" spans="1:5" x14ac:dyDescent="0.25">
      <c r="A7" s="10" t="s">
        <v>53</v>
      </c>
      <c r="B7" s="10"/>
      <c r="C7" s="10"/>
      <c r="D7" s="10"/>
      <c r="E7" s="6">
        <f>VLOOKUP(B6,Tarifliste!A2:F34,5,FALSE)*SUM(B3:E5)*1.1</f>
        <v>0</v>
      </c>
    </row>
    <row r="8" spans="1:5" x14ac:dyDescent="0.25">
      <c r="A8" t="s">
        <v>52</v>
      </c>
    </row>
    <row r="9" spans="1:5" x14ac:dyDescent="0.25">
      <c r="A9" t="s">
        <v>56</v>
      </c>
    </row>
  </sheetData>
  <sheetProtection sheet="1" objects="1" scenarios="1"/>
  <protectedRanges>
    <protectedRange sqref="B6" name="Kanalbenützung 2"/>
    <protectedRange sqref="B3:E5" name="Kanalbenützung 1"/>
  </protectedRanges>
  <mergeCells count="2">
    <mergeCell ref="A1:E1"/>
    <mergeCell ref="B6:E6"/>
  </mergeCells>
  <dataValidations count="1">
    <dataValidation type="decimal" allowBlank="1" showInputMessage="1" showErrorMessage="1" sqref="B3:E5" xr:uid="{6A5A8887-7564-4D74-AB5C-B7C17C4BDC65}">
      <formula1>0</formula1>
      <formula2>999999</formula2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0079F-3C0E-4BDE-BD6E-80B9CE836837}">
          <x14:formula1>
            <xm:f>Tarifliste!$A$2:$A$34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9D2C-1B0E-4981-B903-8FF6202125C1}">
  <dimension ref="A1:I31"/>
  <sheetViews>
    <sheetView showGridLines="0" tabSelected="1" workbookViewId="0">
      <selection activeCell="B6" sqref="B6:C6"/>
    </sheetView>
  </sheetViews>
  <sheetFormatPr baseColWidth="10" defaultColWidth="11.42578125" defaultRowHeight="12" x14ac:dyDescent="0.2"/>
  <cols>
    <col min="1" max="1" width="20.140625" style="2" bestFit="1" customWidth="1"/>
    <col min="2" max="2" width="15.42578125" style="2" bestFit="1" customWidth="1"/>
    <col min="3" max="3" width="19.5703125" style="2" bestFit="1" customWidth="1"/>
    <col min="4" max="4" width="18" style="3" hidden="1" customWidth="1"/>
    <col min="5" max="16384" width="11.42578125" style="2"/>
  </cols>
  <sheetData>
    <row r="1" spans="1:9" x14ac:dyDescent="0.2">
      <c r="A1" s="24" t="s">
        <v>51</v>
      </c>
      <c r="B1" s="24"/>
      <c r="C1" s="24"/>
      <c r="D1" s="24"/>
    </row>
    <row r="2" spans="1:9" s="1" customFormat="1" ht="15" x14ac:dyDescent="0.25">
      <c r="A2" s="7" t="s">
        <v>48</v>
      </c>
      <c r="B2" s="7" t="s">
        <v>49</v>
      </c>
      <c r="C2" s="7" t="s">
        <v>46</v>
      </c>
      <c r="D2" s="7" t="s">
        <v>47</v>
      </c>
      <c r="E2" s="2"/>
      <c r="F2" s="2"/>
      <c r="G2" s="2"/>
      <c r="H2" s="2"/>
      <c r="I2" s="2"/>
    </row>
    <row r="3" spans="1:9" ht="15" x14ac:dyDescent="0.25">
      <c r="A3" s="7" t="s">
        <v>0</v>
      </c>
      <c r="B3" s="9">
        <v>0</v>
      </c>
      <c r="C3" s="8">
        <v>0</v>
      </c>
      <c r="D3" s="11">
        <f>SUM(B3/2*(C3+1))</f>
        <v>0</v>
      </c>
    </row>
    <row r="4" spans="1:9" ht="15" x14ac:dyDescent="0.25">
      <c r="A4" s="7" t="s">
        <v>7</v>
      </c>
      <c r="B4" s="9">
        <v>0</v>
      </c>
      <c r="C4" s="8">
        <v>0</v>
      </c>
      <c r="D4" s="11">
        <f>SUM(B4/2*(C4+1))</f>
        <v>0</v>
      </c>
    </row>
    <row r="5" spans="1:9" ht="15.75" thickBot="1" x14ac:dyDescent="0.3">
      <c r="A5" s="12" t="s">
        <v>1</v>
      </c>
      <c r="B5" s="13">
        <v>0</v>
      </c>
      <c r="C5" s="16">
        <v>0</v>
      </c>
      <c r="D5" s="14">
        <f>SUM(B5/2*(C5+1))</f>
        <v>0</v>
      </c>
    </row>
    <row r="6" spans="1:9" ht="15" x14ac:dyDescent="0.25">
      <c r="A6" s="7" t="s">
        <v>8</v>
      </c>
      <c r="B6" s="22" t="s">
        <v>9</v>
      </c>
      <c r="C6" s="22"/>
    </row>
    <row r="7" spans="1:9" ht="15" x14ac:dyDescent="0.25">
      <c r="A7" s="10" t="s">
        <v>54</v>
      </c>
      <c r="B7" s="10"/>
      <c r="C7" s="6">
        <f>IF(SUM(D3:D5)=0,0,(SUM(D3:D5)+75)*VLOOKUP(B6,Tarifliste!A2:F34,6,FALSE)*1.1)</f>
        <v>0</v>
      </c>
      <c r="D7" s="2"/>
    </row>
    <row r="8" spans="1:9" ht="15" x14ac:dyDescent="0.25">
      <c r="A8" t="s">
        <v>52</v>
      </c>
    </row>
    <row r="9" spans="1:9" ht="15" x14ac:dyDescent="0.25">
      <c r="A9" t="s">
        <v>56</v>
      </c>
    </row>
    <row r="13" spans="1:9" x14ac:dyDescent="0.2">
      <c r="D13" s="2"/>
    </row>
    <row r="14" spans="1:9" x14ac:dyDescent="0.2">
      <c r="D14" s="2"/>
    </row>
    <row r="15" spans="1:9" x14ac:dyDescent="0.2">
      <c r="D15" s="2"/>
    </row>
    <row r="16" spans="1:9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</sheetData>
  <sheetProtection algorithmName="SHA-512" hashValue="DIDvGXwBlQEAvnw4/S9B90PLrOvWRN6kRDgZUcgb2W0/TxyUfLEs8cn+YVF+uhEzPvQHdPO7IrqrtMgueuzCBA==" saltValue="MffX6yC495rP4WJT6Z2zwg==" spinCount="100000" sheet="1" objects="1" scenarios="1"/>
  <protectedRanges>
    <protectedRange sqref="B6" name="Wassernanschluss 2"/>
    <protectedRange sqref="B3:C5" name="Wassernanschluss 1"/>
  </protectedRanges>
  <mergeCells count="2">
    <mergeCell ref="A1:D1"/>
    <mergeCell ref="B6:C6"/>
  </mergeCells>
  <dataValidations count="2">
    <dataValidation type="whole" allowBlank="1" showInputMessage="1" showErrorMessage="1" sqref="C3:C5" xr:uid="{9B847282-5232-4AEF-9D33-AFA3CFC0E7FA}">
      <formula1>0</formula1>
      <formula2>99</formula2>
    </dataValidation>
    <dataValidation type="decimal" allowBlank="1" showInputMessage="1" showErrorMessage="1" sqref="B3:B5" xr:uid="{9F0BFD8D-8DD0-4494-8471-92F53E3CFE3E}">
      <formula1>0</formula1>
      <formula2>999999</formula2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912F5B-BF97-4E8D-B30C-955937420483}">
          <x14:formula1>
            <xm:f>Tarifliste!$A$2:$A$34</xm:f>
          </x14:formula1>
          <xm:sqref>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1793-190C-42BF-9452-506327BA2FA8}">
  <dimension ref="A1:F34"/>
  <sheetViews>
    <sheetView workbookViewId="0"/>
  </sheetViews>
  <sheetFormatPr baseColWidth="10" defaultRowHeight="15" x14ac:dyDescent="0.25"/>
  <cols>
    <col min="1" max="1" width="31.85546875" bestFit="1" customWidth="1"/>
    <col min="3" max="3" width="14.5703125" bestFit="1" customWidth="1"/>
    <col min="5" max="5" width="11.42578125" style="4"/>
  </cols>
  <sheetData>
    <row r="1" spans="1:6" x14ac:dyDescent="0.25">
      <c r="A1" s="19" t="s">
        <v>8</v>
      </c>
      <c r="B1" s="19" t="s">
        <v>40</v>
      </c>
      <c r="C1" s="19" t="s">
        <v>41</v>
      </c>
      <c r="D1" s="19" t="s">
        <v>42</v>
      </c>
      <c r="E1" s="18" t="s">
        <v>43</v>
      </c>
      <c r="F1" s="19" t="s">
        <v>44</v>
      </c>
    </row>
    <row r="2" spans="1:6" x14ac:dyDescent="0.25">
      <c r="A2" s="19" t="s">
        <v>9</v>
      </c>
      <c r="B2" s="17">
        <v>11.03</v>
      </c>
      <c r="C2" s="17">
        <v>0</v>
      </c>
      <c r="D2" s="17">
        <v>0</v>
      </c>
      <c r="E2" s="17">
        <v>2.1</v>
      </c>
      <c r="F2" s="17">
        <v>4.2</v>
      </c>
    </row>
    <row r="3" spans="1:6" x14ac:dyDescent="0.25">
      <c r="A3" s="19" t="s">
        <v>10</v>
      </c>
      <c r="B3" s="17">
        <v>13.8</v>
      </c>
      <c r="C3" s="17"/>
      <c r="D3" s="17"/>
      <c r="E3" s="17">
        <v>2.15</v>
      </c>
      <c r="F3" s="17">
        <v>9</v>
      </c>
    </row>
    <row r="4" spans="1:6" x14ac:dyDescent="0.25">
      <c r="A4" s="19" t="s">
        <v>11</v>
      </c>
      <c r="B4" s="17">
        <v>11</v>
      </c>
      <c r="C4" s="17"/>
      <c r="D4" s="17"/>
      <c r="E4" s="17">
        <v>2.97</v>
      </c>
      <c r="F4" s="17">
        <v>6.5</v>
      </c>
    </row>
    <row r="5" spans="1:6" x14ac:dyDescent="0.25">
      <c r="A5" s="19" t="s">
        <v>12</v>
      </c>
      <c r="B5" s="17">
        <v>11.8</v>
      </c>
      <c r="C5" s="17">
        <v>0</v>
      </c>
      <c r="D5" s="17"/>
      <c r="E5" s="17">
        <v>1.98</v>
      </c>
      <c r="F5" s="17">
        <v>11.5</v>
      </c>
    </row>
    <row r="6" spans="1:6" x14ac:dyDescent="0.25">
      <c r="A6" s="19" t="s">
        <v>13</v>
      </c>
      <c r="B6" s="17">
        <v>12</v>
      </c>
      <c r="C6" s="17"/>
      <c r="D6" s="17"/>
      <c r="E6" s="17">
        <v>2.75</v>
      </c>
      <c r="F6" s="17">
        <v>0</v>
      </c>
    </row>
    <row r="7" spans="1:6" x14ac:dyDescent="0.25">
      <c r="A7" s="19" t="s">
        <v>14</v>
      </c>
      <c r="B7" s="17">
        <v>0</v>
      </c>
      <c r="C7" s="17">
        <v>11</v>
      </c>
      <c r="D7" s="17">
        <v>3.7</v>
      </c>
      <c r="E7" s="17">
        <v>2.75</v>
      </c>
      <c r="F7" s="17">
        <v>0</v>
      </c>
    </row>
    <row r="8" spans="1:6" x14ac:dyDescent="0.25">
      <c r="A8" s="19" t="s">
        <v>15</v>
      </c>
      <c r="B8" s="17">
        <v>13</v>
      </c>
      <c r="C8" s="17">
        <v>0</v>
      </c>
      <c r="D8" s="17">
        <v>0</v>
      </c>
      <c r="E8" s="17">
        <v>2.6</v>
      </c>
      <c r="F8" s="17">
        <v>6</v>
      </c>
    </row>
    <row r="9" spans="1:6" x14ac:dyDescent="0.25">
      <c r="A9" s="19" t="s">
        <v>57</v>
      </c>
      <c r="B9" s="17"/>
      <c r="C9" s="17">
        <v>9.8000000000000007</v>
      </c>
      <c r="D9" s="17">
        <v>3.65</v>
      </c>
      <c r="E9" s="17">
        <v>1.98</v>
      </c>
      <c r="F9" s="17">
        <v>5</v>
      </c>
    </row>
    <row r="10" spans="1:6" x14ac:dyDescent="0.25">
      <c r="A10" s="19" t="s">
        <v>16</v>
      </c>
      <c r="B10" s="17">
        <v>15</v>
      </c>
      <c r="C10" s="17"/>
      <c r="D10" s="17"/>
      <c r="E10" s="17">
        <v>2.64</v>
      </c>
      <c r="F10" s="17">
        <v>5.0999999999999996</v>
      </c>
    </row>
    <row r="11" spans="1:6" x14ac:dyDescent="0.25">
      <c r="A11" s="19" t="s">
        <v>17</v>
      </c>
      <c r="B11" s="17">
        <v>10</v>
      </c>
      <c r="C11" s="17">
        <v>0</v>
      </c>
      <c r="D11" s="17">
        <v>0</v>
      </c>
      <c r="E11" s="17">
        <v>1.7</v>
      </c>
      <c r="F11" s="17">
        <v>5.5</v>
      </c>
    </row>
    <row r="12" spans="1:6" x14ac:dyDescent="0.25">
      <c r="A12" s="19" t="s">
        <v>18</v>
      </c>
      <c r="B12" s="17">
        <v>0</v>
      </c>
      <c r="C12" s="17">
        <v>14.2</v>
      </c>
      <c r="D12" s="17">
        <v>7.1</v>
      </c>
      <c r="E12" s="17">
        <v>3.19</v>
      </c>
      <c r="F12" s="17">
        <v>11.5</v>
      </c>
    </row>
    <row r="13" spans="1:6" x14ac:dyDescent="0.25">
      <c r="A13" s="19" t="s">
        <v>19</v>
      </c>
      <c r="B13" s="17">
        <v>10.9</v>
      </c>
      <c r="C13" s="17">
        <v>0</v>
      </c>
      <c r="D13" s="17">
        <v>0</v>
      </c>
      <c r="E13" s="17">
        <v>2</v>
      </c>
      <c r="F13" s="17">
        <v>10.18</v>
      </c>
    </row>
    <row r="14" spans="1:6" x14ac:dyDescent="0.25">
      <c r="A14" s="19" t="s">
        <v>20</v>
      </c>
      <c r="B14" s="17">
        <v>13.2</v>
      </c>
      <c r="C14" s="17"/>
      <c r="D14" s="17"/>
      <c r="E14" s="17">
        <v>2.42</v>
      </c>
      <c r="F14" s="17">
        <v>7.48</v>
      </c>
    </row>
    <row r="15" spans="1:6" x14ac:dyDescent="0.25">
      <c r="A15" s="19" t="s">
        <v>21</v>
      </c>
      <c r="B15" s="17">
        <v>12</v>
      </c>
      <c r="C15" s="17">
        <v>0</v>
      </c>
      <c r="D15" s="17">
        <v>0</v>
      </c>
      <c r="E15" s="17">
        <v>3.24</v>
      </c>
      <c r="F15" s="17">
        <v>5.33</v>
      </c>
    </row>
    <row r="16" spans="1:6" x14ac:dyDescent="0.25">
      <c r="A16" s="19" t="s">
        <v>22</v>
      </c>
      <c r="B16" s="17">
        <v>12</v>
      </c>
      <c r="C16" s="17"/>
      <c r="D16" s="17"/>
      <c r="E16" s="17">
        <v>2.86</v>
      </c>
      <c r="F16" s="17">
        <v>4.83</v>
      </c>
    </row>
    <row r="17" spans="1:6" x14ac:dyDescent="0.25">
      <c r="A17" s="19" t="s">
        <v>23</v>
      </c>
      <c r="B17" s="17">
        <v>12</v>
      </c>
      <c r="C17" s="17"/>
      <c r="D17" s="17"/>
      <c r="E17" s="17">
        <v>2.585</v>
      </c>
      <c r="F17" s="17">
        <v>3.43</v>
      </c>
    </row>
    <row r="18" spans="1:6" x14ac:dyDescent="0.25">
      <c r="A18" s="19" t="s">
        <v>24</v>
      </c>
      <c r="B18" s="17">
        <v>0</v>
      </c>
      <c r="C18" s="17">
        <v>0</v>
      </c>
      <c r="D18" s="17">
        <v>0</v>
      </c>
      <c r="E18" s="17">
        <v>0</v>
      </c>
      <c r="F18" s="17">
        <v>3.75</v>
      </c>
    </row>
    <row r="19" spans="1:6" x14ac:dyDescent="0.25">
      <c r="A19" s="19" t="s">
        <v>25</v>
      </c>
      <c r="B19" s="17">
        <v>15.09</v>
      </c>
      <c r="C19" s="17"/>
      <c r="D19" s="17"/>
      <c r="E19" s="17">
        <v>2.96</v>
      </c>
      <c r="F19" s="17">
        <v>6.43</v>
      </c>
    </row>
    <row r="20" spans="1:6" x14ac:dyDescent="0.25">
      <c r="A20" s="19" t="s">
        <v>26</v>
      </c>
      <c r="B20" s="17">
        <v>0</v>
      </c>
      <c r="C20" s="17">
        <v>10.5</v>
      </c>
      <c r="D20" s="17">
        <v>6.7</v>
      </c>
      <c r="E20" s="17">
        <v>2.9</v>
      </c>
      <c r="F20" s="17">
        <v>8</v>
      </c>
    </row>
    <row r="21" spans="1:6" x14ac:dyDescent="0.25">
      <c r="A21" s="19" t="s">
        <v>58</v>
      </c>
      <c r="B21" s="17"/>
      <c r="C21" s="17">
        <v>9.1300000000000008</v>
      </c>
      <c r="D21" s="17">
        <v>5.57</v>
      </c>
      <c r="E21" s="17">
        <v>3.29</v>
      </c>
      <c r="F21" s="17">
        <v>9.2100000000000009</v>
      </c>
    </row>
    <row r="22" spans="1:6" x14ac:dyDescent="0.25">
      <c r="A22" s="19" t="s">
        <v>27</v>
      </c>
      <c r="B22" s="17">
        <v>14.5</v>
      </c>
      <c r="C22" s="17"/>
      <c r="D22" s="17"/>
      <c r="E22" s="17">
        <v>2.09</v>
      </c>
      <c r="F22" s="17">
        <v>5.5</v>
      </c>
    </row>
    <row r="23" spans="1:6" x14ac:dyDescent="0.25">
      <c r="A23" s="19" t="s">
        <v>28</v>
      </c>
      <c r="B23" s="17">
        <v>14.56</v>
      </c>
      <c r="C23" s="17"/>
      <c r="D23" s="17"/>
      <c r="E23" s="17">
        <v>2.71</v>
      </c>
      <c r="F23" s="17">
        <v>6.49</v>
      </c>
    </row>
    <row r="24" spans="1:6" x14ac:dyDescent="0.25">
      <c r="A24" s="19" t="s">
        <v>29</v>
      </c>
      <c r="B24" s="17">
        <v>10</v>
      </c>
      <c r="C24" s="17">
        <v>0</v>
      </c>
      <c r="D24" s="17">
        <v>0</v>
      </c>
      <c r="E24" s="17">
        <v>2.2000000000000002</v>
      </c>
      <c r="F24" s="17">
        <v>5.9</v>
      </c>
    </row>
    <row r="25" spans="1:6" x14ac:dyDescent="0.25">
      <c r="A25" s="19" t="s">
        <v>30</v>
      </c>
      <c r="B25" s="17">
        <v>14</v>
      </c>
      <c r="C25" s="17">
        <v>0</v>
      </c>
      <c r="D25" s="17">
        <v>0</v>
      </c>
      <c r="E25" s="17">
        <v>3.08</v>
      </c>
      <c r="F25" s="17">
        <v>5.9</v>
      </c>
    </row>
    <row r="26" spans="1:6" x14ac:dyDescent="0.25">
      <c r="A26" s="19" t="s">
        <v>31</v>
      </c>
      <c r="B26" s="17">
        <v>0</v>
      </c>
      <c r="C26" s="17">
        <v>12.5</v>
      </c>
      <c r="D26" s="17">
        <v>3</v>
      </c>
      <c r="E26" s="17">
        <v>2.5299999999999998</v>
      </c>
      <c r="F26" s="17">
        <v>8</v>
      </c>
    </row>
    <row r="27" spans="1:6" x14ac:dyDescent="0.25">
      <c r="A27" s="19" t="s">
        <v>32</v>
      </c>
      <c r="B27" s="17">
        <v>15.7</v>
      </c>
      <c r="C27" s="17"/>
      <c r="D27" s="17"/>
      <c r="E27" s="17">
        <v>2.42</v>
      </c>
      <c r="F27" s="17">
        <v>6.8</v>
      </c>
    </row>
    <row r="28" spans="1:6" x14ac:dyDescent="0.25">
      <c r="A28" s="19" t="s">
        <v>33</v>
      </c>
      <c r="B28" s="17">
        <v>0</v>
      </c>
      <c r="C28" s="17">
        <v>15</v>
      </c>
      <c r="D28" s="17">
        <v>2</v>
      </c>
      <c r="E28" s="17">
        <v>3.19</v>
      </c>
      <c r="F28" s="17">
        <v>5.3</v>
      </c>
    </row>
    <row r="29" spans="1:6" x14ac:dyDescent="0.25">
      <c r="A29" s="19" t="s">
        <v>34</v>
      </c>
      <c r="B29" s="17">
        <v>0</v>
      </c>
      <c r="C29" s="17">
        <v>12.5</v>
      </c>
      <c r="D29" s="17">
        <v>2</v>
      </c>
      <c r="E29" s="17">
        <v>2.0299999999999998</v>
      </c>
      <c r="F29" s="17">
        <v>4.5</v>
      </c>
    </row>
    <row r="30" spans="1:6" x14ac:dyDescent="0.25">
      <c r="A30" s="19" t="s">
        <v>35</v>
      </c>
      <c r="B30" s="17">
        <v>13.29</v>
      </c>
      <c r="C30" s="17">
        <v>0</v>
      </c>
      <c r="D30" s="17">
        <v>0</v>
      </c>
      <c r="E30" s="17">
        <v>2.63</v>
      </c>
      <c r="F30" s="17">
        <v>6</v>
      </c>
    </row>
    <row r="31" spans="1:6" x14ac:dyDescent="0.25">
      <c r="A31" s="19" t="s">
        <v>36</v>
      </c>
      <c r="B31" s="17">
        <v>18.87</v>
      </c>
      <c r="C31" s="17"/>
      <c r="D31" s="17"/>
      <c r="E31" s="17">
        <v>2.97</v>
      </c>
      <c r="F31" s="17">
        <v>8.2899999999999991</v>
      </c>
    </row>
    <row r="32" spans="1:6" x14ac:dyDescent="0.25">
      <c r="A32" s="19" t="s">
        <v>37</v>
      </c>
      <c r="B32" s="17">
        <v>8.5</v>
      </c>
      <c r="C32" s="17"/>
      <c r="D32" s="17"/>
      <c r="E32" s="17">
        <v>2.0299999999999998</v>
      </c>
      <c r="F32" s="17">
        <v>0</v>
      </c>
    </row>
    <row r="33" spans="1:6" x14ac:dyDescent="0.25">
      <c r="A33" s="19" t="s">
        <v>38</v>
      </c>
      <c r="B33" s="17">
        <v>13</v>
      </c>
      <c r="C33" s="17"/>
      <c r="D33" s="17"/>
      <c r="E33" s="17">
        <v>2.31</v>
      </c>
      <c r="F33" s="17">
        <v>6.6</v>
      </c>
    </row>
    <row r="34" spans="1:6" x14ac:dyDescent="0.25">
      <c r="A34" s="19" t="s">
        <v>39</v>
      </c>
      <c r="B34" s="17">
        <v>14</v>
      </c>
      <c r="C34" s="17">
        <v>0</v>
      </c>
      <c r="D34" s="17">
        <v>0</v>
      </c>
      <c r="E34" s="17">
        <v>2.6</v>
      </c>
      <c r="F34" s="17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Abwasser</vt:lpstr>
      <vt:lpstr>Kanalbenützung</vt:lpstr>
      <vt:lpstr>Wasseranschluss</vt:lpstr>
      <vt:lpstr>Tarifliste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Bauer</dc:creator>
  <cp:lastModifiedBy>Martin Geister</cp:lastModifiedBy>
  <dcterms:created xsi:type="dcterms:W3CDTF">2024-05-02T06:47:52Z</dcterms:created>
  <dcterms:modified xsi:type="dcterms:W3CDTF">2025-01-13T10:21:17Z</dcterms:modified>
</cp:coreProperties>
</file>